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360" windowHeight="78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<sst xmlns="http://schemas.openxmlformats.org/spreadsheetml/2006/main" count="77" uniqueCount="74">
  <si>
    <t>村、社区资金收支情况表</t>
  </si>
  <si>
    <t>填报单位：应山街道办事处许家井社区      时间：2023.2.28                  单位：元、张</t>
  </si>
  <si>
    <t>收入类</t>
  </si>
  <si>
    <t>支出类</t>
  </si>
  <si>
    <t xml:space="preserve">          金额                      类别</t>
  </si>
  <si>
    <t>本期金额</t>
  </si>
  <si>
    <t>张数</t>
  </si>
  <si>
    <t>本年累计</t>
  </si>
  <si>
    <t xml:space="preserve">            金额                   类别</t>
  </si>
  <si>
    <t>本季金额</t>
  </si>
  <si>
    <t>上期余额</t>
  </si>
  <si>
    <t>1.办公费</t>
  </si>
  <si>
    <t>1.土地补偿款</t>
  </si>
  <si>
    <t>2.水电费</t>
  </si>
  <si>
    <t>2.党建经费</t>
  </si>
  <si>
    <t>3.报刊订阅读费</t>
  </si>
  <si>
    <t>3.上级补助工作经费</t>
  </si>
  <si>
    <t>4.学习考察费</t>
  </si>
  <si>
    <t>4.财政转移收入</t>
  </si>
  <si>
    <t>5.工伤医疗费</t>
  </si>
  <si>
    <t>5.维稳经费</t>
  </si>
  <si>
    <t>6.网络通信费</t>
  </si>
  <si>
    <t>6.基础设施建设</t>
  </si>
  <si>
    <t>7.维修费</t>
  </si>
  <si>
    <t>7.招工经费</t>
  </si>
  <si>
    <t>8.社保费用</t>
  </si>
  <si>
    <t>工会经费</t>
  </si>
  <si>
    <t>工会经费支出</t>
  </si>
  <si>
    <t>8.社区共驻共建</t>
  </si>
  <si>
    <t>9.干部工资及补助</t>
  </si>
  <si>
    <t>9.森林管护资金</t>
  </si>
  <si>
    <t>10.网格员工资及补助</t>
  </si>
  <si>
    <t>10.部队补偿</t>
  </si>
  <si>
    <t>11.民主理财工资</t>
  </si>
  <si>
    <t>11.利息收入</t>
  </si>
  <si>
    <t>12.老干部工资及补助</t>
  </si>
  <si>
    <t>12.其他</t>
  </si>
  <si>
    <t>13.固定资产</t>
  </si>
  <si>
    <t>13.社保个人部分</t>
  </si>
  <si>
    <t>14.迁坟费用</t>
  </si>
  <si>
    <t>14.仓储、厂房、学校 门面等出租收入</t>
  </si>
  <si>
    <t>15.土地补偿费</t>
  </si>
  <si>
    <t>15.捐赠收入</t>
  </si>
  <si>
    <t>16.   其他   支出</t>
  </si>
  <si>
    <t>①村容整治</t>
  </si>
  <si>
    <t>乡村整治</t>
  </si>
  <si>
    <t>②社区建设</t>
  </si>
  <si>
    <t>16.防疫资金</t>
  </si>
  <si>
    <t>③社区宣传费</t>
  </si>
  <si>
    <t>春节慰问</t>
  </si>
  <si>
    <t>④维稳费用</t>
  </si>
  <si>
    <t>10.公益岗位补贴</t>
  </si>
  <si>
    <t>⑤征地清表费</t>
  </si>
  <si>
    <t>退役军人</t>
  </si>
  <si>
    <t>⑥临时人员工资</t>
  </si>
  <si>
    <t>墓地收入</t>
  </si>
  <si>
    <t>⑦招工费用</t>
  </si>
  <si>
    <t>双创工程</t>
  </si>
  <si>
    <t>红色物业</t>
  </si>
  <si>
    <t>环境整治</t>
  </si>
  <si>
    <t>⑧其他</t>
  </si>
  <si>
    <t>17.福利费</t>
  </si>
  <si>
    <t>①困难户的支出</t>
  </si>
  <si>
    <t>临聘人员工资</t>
  </si>
  <si>
    <t>②文娱体育活动支出</t>
  </si>
  <si>
    <t>③救灾救济支出</t>
  </si>
  <si>
    <t>④过世居民吊唁</t>
  </si>
  <si>
    <t>⑤其他</t>
  </si>
  <si>
    <t>防疫费用</t>
  </si>
  <si>
    <t>本期收入合计</t>
  </si>
  <si>
    <t>本期支出合计</t>
  </si>
  <si>
    <t>总计</t>
  </si>
  <si>
    <t>本期结余</t>
  </si>
  <si>
    <t>欠工程款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</si>
</sst>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1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16" applyNumberFormat="0" applyAlignment="0" applyProtection="0">
      <alignment vertical="center"/>
    </xf>
    <xf numFmtId="0" fontId="19" fillId="11" borderId="12" applyNumberFormat="0" applyAlignment="0" applyProtection="0">
      <alignment vertical="center"/>
    </xf>
    <xf numFmtId="0" fontId="20" fillId="12" borderId="1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0" fontId="4" fillId="0" borderId="5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19050</xdr:colOff>
      <xdr:row>3</xdr:row>
      <xdr:rowOff>9525</xdr:rowOff>
    </xdr:from>
    <xdr:to>
      <xdr:col>2</xdr:col>
      <xdr:colOff>0</xdr:colOff>
      <xdr:row>4</xdr:row>
      <xdr:rowOff>0</xdr:rowOff>
    </xdr:to>
    <xdr:sp>
      <xdr:nvSpPr>
        <xdr:cNvPr id="2" name="Line 1"/>
        <xdr:cNvSpPr/>
      </xdr:nvSpPr>
      <xdr:spPr>
        <a:xfrm>
          <a:off x="19050" y="771525"/>
          <a:ext cx="1285875" cy="32385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5</xdr:col>
      <xdr:colOff>0</xdr:colOff>
      <xdr:row>3</xdr:row>
      <xdr:rowOff>0</xdr:rowOff>
    </xdr:from>
    <xdr:to>
      <xdr:col>7</xdr:col>
      <xdr:colOff>0</xdr:colOff>
      <xdr:row>4</xdr:row>
      <xdr:rowOff>0</xdr:rowOff>
    </xdr:to>
    <xdr:sp>
      <xdr:nvSpPr>
        <xdr:cNvPr id="3" name="Line 2"/>
        <xdr:cNvSpPr/>
      </xdr:nvSpPr>
      <xdr:spPr>
        <a:xfrm>
          <a:off x="3152775" y="762000"/>
          <a:ext cx="1323975" cy="33337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19050</xdr:colOff>
      <xdr:row>3</xdr:row>
      <xdr:rowOff>9525</xdr:rowOff>
    </xdr:from>
    <xdr:to>
      <xdr:col>2</xdr:col>
      <xdr:colOff>0</xdr:colOff>
      <xdr:row>4</xdr:row>
      <xdr:rowOff>0</xdr:rowOff>
    </xdr:to>
    <xdr:sp>
      <xdr:nvSpPr>
        <xdr:cNvPr id="4" name="Line 1"/>
        <xdr:cNvSpPr/>
      </xdr:nvSpPr>
      <xdr:spPr>
        <a:xfrm>
          <a:off x="19050" y="771525"/>
          <a:ext cx="1285875" cy="32385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5</xdr:col>
      <xdr:colOff>0</xdr:colOff>
      <xdr:row>3</xdr:row>
      <xdr:rowOff>0</xdr:rowOff>
    </xdr:from>
    <xdr:to>
      <xdr:col>7</xdr:col>
      <xdr:colOff>0</xdr:colOff>
      <xdr:row>4</xdr:row>
      <xdr:rowOff>0</xdr:rowOff>
    </xdr:to>
    <xdr:sp>
      <xdr:nvSpPr>
        <xdr:cNvPr id="5" name="Line 2"/>
        <xdr:cNvSpPr/>
      </xdr:nvSpPr>
      <xdr:spPr>
        <a:xfrm>
          <a:off x="3152775" y="762000"/>
          <a:ext cx="1323975" cy="33337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19050</xdr:colOff>
      <xdr:row>3</xdr:row>
      <xdr:rowOff>9525</xdr:rowOff>
    </xdr:from>
    <xdr:to>
      <xdr:col>2</xdr:col>
      <xdr:colOff>0</xdr:colOff>
      <xdr:row>4</xdr:row>
      <xdr:rowOff>0</xdr:rowOff>
    </xdr:to>
    <xdr:sp>
      <xdr:nvSpPr>
        <xdr:cNvPr id="6" name="Line 1"/>
        <xdr:cNvSpPr/>
      </xdr:nvSpPr>
      <xdr:spPr>
        <a:xfrm>
          <a:off x="19050" y="771525"/>
          <a:ext cx="1285875" cy="32385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5</xdr:col>
      <xdr:colOff>0</xdr:colOff>
      <xdr:row>3</xdr:row>
      <xdr:rowOff>0</xdr:rowOff>
    </xdr:from>
    <xdr:to>
      <xdr:col>7</xdr:col>
      <xdr:colOff>0</xdr:colOff>
      <xdr:row>4</xdr:row>
      <xdr:rowOff>0</xdr:rowOff>
    </xdr:to>
    <xdr:sp>
      <xdr:nvSpPr>
        <xdr:cNvPr id="7" name="Line 2"/>
        <xdr:cNvSpPr/>
      </xdr:nvSpPr>
      <xdr:spPr>
        <a:xfrm>
          <a:off x="3152775" y="762000"/>
          <a:ext cx="1323975" cy="33337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19050</xdr:colOff>
      <xdr:row>3</xdr:row>
      <xdr:rowOff>9525</xdr:rowOff>
    </xdr:from>
    <xdr:to>
      <xdr:col>2</xdr:col>
      <xdr:colOff>0</xdr:colOff>
      <xdr:row>4</xdr:row>
      <xdr:rowOff>0</xdr:rowOff>
    </xdr:to>
    <xdr:sp>
      <xdr:nvSpPr>
        <xdr:cNvPr id="8" name="Line 1"/>
        <xdr:cNvSpPr/>
      </xdr:nvSpPr>
      <xdr:spPr>
        <a:xfrm>
          <a:off x="19050" y="771525"/>
          <a:ext cx="1285875" cy="32385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5</xdr:col>
      <xdr:colOff>0</xdr:colOff>
      <xdr:row>3</xdr:row>
      <xdr:rowOff>0</xdr:rowOff>
    </xdr:from>
    <xdr:to>
      <xdr:col>7</xdr:col>
      <xdr:colOff>0</xdr:colOff>
      <xdr:row>4</xdr:row>
      <xdr:rowOff>0</xdr:rowOff>
    </xdr:to>
    <xdr:sp>
      <xdr:nvSpPr>
        <xdr:cNvPr id="9" name="Line 2"/>
        <xdr:cNvSpPr/>
      </xdr:nvSpPr>
      <xdr:spPr>
        <a:xfrm>
          <a:off x="3152775" y="762000"/>
          <a:ext cx="1323975" cy="33337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19050</xdr:colOff>
      <xdr:row>3</xdr:row>
      <xdr:rowOff>9525</xdr:rowOff>
    </xdr:from>
    <xdr:to>
      <xdr:col>2</xdr:col>
      <xdr:colOff>0</xdr:colOff>
      <xdr:row>4</xdr:row>
      <xdr:rowOff>0</xdr:rowOff>
    </xdr:to>
    <xdr:sp>
      <xdr:nvSpPr>
        <xdr:cNvPr id="10" name="Line 1"/>
        <xdr:cNvSpPr/>
      </xdr:nvSpPr>
      <xdr:spPr>
        <a:xfrm>
          <a:off x="19050" y="771525"/>
          <a:ext cx="1285875" cy="32385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5</xdr:col>
      <xdr:colOff>0</xdr:colOff>
      <xdr:row>3</xdr:row>
      <xdr:rowOff>0</xdr:rowOff>
    </xdr:from>
    <xdr:to>
      <xdr:col>7</xdr:col>
      <xdr:colOff>0</xdr:colOff>
      <xdr:row>4</xdr:row>
      <xdr:rowOff>0</xdr:rowOff>
    </xdr:to>
    <xdr:sp>
      <xdr:nvSpPr>
        <xdr:cNvPr id="11" name="Line 2"/>
        <xdr:cNvSpPr/>
      </xdr:nvSpPr>
      <xdr:spPr>
        <a:xfrm>
          <a:off x="3152775" y="762000"/>
          <a:ext cx="1323975" cy="33337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19050</xdr:colOff>
      <xdr:row>3</xdr:row>
      <xdr:rowOff>9525</xdr:rowOff>
    </xdr:from>
    <xdr:to>
      <xdr:col>2</xdr:col>
      <xdr:colOff>0</xdr:colOff>
      <xdr:row>4</xdr:row>
      <xdr:rowOff>0</xdr:rowOff>
    </xdr:to>
    <xdr:sp>
      <xdr:nvSpPr>
        <xdr:cNvPr id="12" name="Line 1"/>
        <xdr:cNvSpPr/>
      </xdr:nvSpPr>
      <xdr:spPr>
        <a:xfrm>
          <a:off x="19050" y="771525"/>
          <a:ext cx="1285875" cy="32385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5</xdr:col>
      <xdr:colOff>0</xdr:colOff>
      <xdr:row>3</xdr:row>
      <xdr:rowOff>0</xdr:rowOff>
    </xdr:from>
    <xdr:to>
      <xdr:col>7</xdr:col>
      <xdr:colOff>0</xdr:colOff>
      <xdr:row>4</xdr:row>
      <xdr:rowOff>0</xdr:rowOff>
    </xdr:to>
    <xdr:sp>
      <xdr:nvSpPr>
        <xdr:cNvPr id="13" name="Line 2"/>
        <xdr:cNvSpPr/>
      </xdr:nvSpPr>
      <xdr:spPr>
        <a:xfrm>
          <a:off x="3152775" y="762000"/>
          <a:ext cx="1323975" cy="33337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19050</xdr:colOff>
      <xdr:row>3</xdr:row>
      <xdr:rowOff>8890</xdr:rowOff>
    </xdr:from>
    <xdr:to>
      <xdr:col>2</xdr:col>
      <xdr:colOff>0</xdr:colOff>
      <xdr:row>4</xdr:row>
      <xdr:rowOff>0</xdr:rowOff>
    </xdr:to>
    <xdr:sp>
      <xdr:nvSpPr>
        <xdr:cNvPr id="14" name="Line 1"/>
        <xdr:cNvSpPr/>
      </xdr:nvSpPr>
      <xdr:spPr>
        <a:xfrm>
          <a:off x="19050" y="770890"/>
          <a:ext cx="1285875" cy="32448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5</xdr:col>
      <xdr:colOff>0</xdr:colOff>
      <xdr:row>3</xdr:row>
      <xdr:rowOff>0</xdr:rowOff>
    </xdr:from>
    <xdr:to>
      <xdr:col>7</xdr:col>
      <xdr:colOff>0</xdr:colOff>
      <xdr:row>4</xdr:row>
      <xdr:rowOff>0</xdr:rowOff>
    </xdr:to>
    <xdr:sp>
      <xdr:nvSpPr>
        <xdr:cNvPr id="15" name="Line 2"/>
        <xdr:cNvSpPr/>
      </xdr:nvSpPr>
      <xdr:spPr>
        <a:xfrm>
          <a:off x="3152775" y="762000"/>
          <a:ext cx="1323975" cy="33337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19050</xdr:colOff>
      <xdr:row>3</xdr:row>
      <xdr:rowOff>8890</xdr:rowOff>
    </xdr:from>
    <xdr:to>
      <xdr:col>2</xdr:col>
      <xdr:colOff>0</xdr:colOff>
      <xdr:row>4</xdr:row>
      <xdr:rowOff>0</xdr:rowOff>
    </xdr:to>
    <xdr:sp>
      <xdr:nvSpPr>
        <xdr:cNvPr id="16" name="Line 1"/>
        <xdr:cNvSpPr/>
      </xdr:nvSpPr>
      <xdr:spPr>
        <a:xfrm>
          <a:off x="19050" y="770890"/>
          <a:ext cx="1285875" cy="32448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5</xdr:col>
      <xdr:colOff>0</xdr:colOff>
      <xdr:row>3</xdr:row>
      <xdr:rowOff>0</xdr:rowOff>
    </xdr:from>
    <xdr:to>
      <xdr:col>7</xdr:col>
      <xdr:colOff>0</xdr:colOff>
      <xdr:row>4</xdr:row>
      <xdr:rowOff>0</xdr:rowOff>
    </xdr:to>
    <xdr:sp>
      <xdr:nvSpPr>
        <xdr:cNvPr id="17" name="Line 2"/>
        <xdr:cNvSpPr/>
      </xdr:nvSpPr>
      <xdr:spPr>
        <a:xfrm>
          <a:off x="3152775" y="762000"/>
          <a:ext cx="1323975" cy="33337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19050</xdr:colOff>
      <xdr:row>3</xdr:row>
      <xdr:rowOff>8890</xdr:rowOff>
    </xdr:from>
    <xdr:to>
      <xdr:col>2</xdr:col>
      <xdr:colOff>0</xdr:colOff>
      <xdr:row>4</xdr:row>
      <xdr:rowOff>0</xdr:rowOff>
    </xdr:to>
    <xdr:sp>
      <xdr:nvSpPr>
        <xdr:cNvPr id="18" name="Line 1"/>
        <xdr:cNvSpPr/>
      </xdr:nvSpPr>
      <xdr:spPr>
        <a:xfrm>
          <a:off x="19050" y="770890"/>
          <a:ext cx="1285875" cy="32448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5</xdr:col>
      <xdr:colOff>0</xdr:colOff>
      <xdr:row>3</xdr:row>
      <xdr:rowOff>0</xdr:rowOff>
    </xdr:from>
    <xdr:to>
      <xdr:col>7</xdr:col>
      <xdr:colOff>0</xdr:colOff>
      <xdr:row>4</xdr:row>
      <xdr:rowOff>0</xdr:rowOff>
    </xdr:to>
    <xdr:sp>
      <xdr:nvSpPr>
        <xdr:cNvPr id="19" name="Line 2"/>
        <xdr:cNvSpPr/>
      </xdr:nvSpPr>
      <xdr:spPr>
        <a:xfrm>
          <a:off x="3152775" y="762000"/>
          <a:ext cx="1323975" cy="33337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19050</xdr:colOff>
      <xdr:row>3</xdr:row>
      <xdr:rowOff>8890</xdr:rowOff>
    </xdr:from>
    <xdr:to>
      <xdr:col>2</xdr:col>
      <xdr:colOff>0</xdr:colOff>
      <xdr:row>4</xdr:row>
      <xdr:rowOff>0</xdr:rowOff>
    </xdr:to>
    <xdr:sp>
      <xdr:nvSpPr>
        <xdr:cNvPr id="20" name="Line 1"/>
        <xdr:cNvSpPr/>
      </xdr:nvSpPr>
      <xdr:spPr>
        <a:xfrm>
          <a:off x="19050" y="770890"/>
          <a:ext cx="1285875" cy="32448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5</xdr:col>
      <xdr:colOff>0</xdr:colOff>
      <xdr:row>3</xdr:row>
      <xdr:rowOff>0</xdr:rowOff>
    </xdr:from>
    <xdr:to>
      <xdr:col>7</xdr:col>
      <xdr:colOff>0</xdr:colOff>
      <xdr:row>4</xdr:row>
      <xdr:rowOff>0</xdr:rowOff>
    </xdr:to>
    <xdr:sp>
      <xdr:nvSpPr>
        <xdr:cNvPr id="21" name="Line 2"/>
        <xdr:cNvSpPr/>
      </xdr:nvSpPr>
      <xdr:spPr>
        <a:xfrm>
          <a:off x="3152775" y="762000"/>
          <a:ext cx="1323975" cy="33337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2"/>
  <sheetViews>
    <sheetView tabSelected="1" workbookViewId="0">
      <selection activeCell="A1" sqref="$A1:$XFD1048576"/>
    </sheetView>
  </sheetViews>
  <sheetFormatPr defaultColWidth="8.75" defaultRowHeight="14.25"/>
  <cols>
    <col min="1" max="1" width="3.5" style="1" customWidth="1"/>
    <col min="2" max="2" width="13.625" style="1" customWidth="1"/>
    <col min="3" max="3" width="11.25" style="1" customWidth="1"/>
    <col min="4" max="4" width="3.25" style="1" customWidth="1"/>
    <col min="5" max="5" width="9.75" style="1" customWidth="1"/>
    <col min="6" max="6" width="4.375" style="1" customWidth="1"/>
    <col min="7" max="7" width="13" style="1" customWidth="1"/>
    <col min="8" max="8" width="11.375" style="1" customWidth="1"/>
    <col min="9" max="9" width="3.875" style="1" customWidth="1"/>
    <col min="10" max="10" width="11.75" style="1" customWidth="1"/>
    <col min="11" max="16384" width="8.75" style="1"/>
  </cols>
  <sheetData>
    <row r="1" s="1" customFormat="1" ht="24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s="2" customFormat="1" ht="18" customHeight="1" spans="1:10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</row>
    <row r="3" s="2" customFormat="1" ht="18" customHeight="1" spans="1:10">
      <c r="A3" s="5" t="s">
        <v>2</v>
      </c>
      <c r="B3" s="6"/>
      <c r="C3" s="6"/>
      <c r="D3" s="6"/>
      <c r="E3" s="7"/>
      <c r="F3" s="5" t="s">
        <v>3</v>
      </c>
      <c r="G3" s="6"/>
      <c r="H3" s="6"/>
      <c r="I3" s="6"/>
      <c r="J3" s="7"/>
    </row>
    <row r="4" s="2" customFormat="1" ht="26.25" customHeight="1" spans="1:10">
      <c r="A4" s="8" t="s">
        <v>4</v>
      </c>
      <c r="B4" s="9"/>
      <c r="C4" s="10" t="s">
        <v>5</v>
      </c>
      <c r="D4" s="11" t="s">
        <v>6</v>
      </c>
      <c r="E4" s="10" t="s">
        <v>7</v>
      </c>
      <c r="F4" s="8" t="s">
        <v>8</v>
      </c>
      <c r="G4" s="9"/>
      <c r="H4" s="10" t="s">
        <v>9</v>
      </c>
      <c r="I4" s="11" t="s">
        <v>6</v>
      </c>
      <c r="J4" s="10" t="s">
        <v>7</v>
      </c>
    </row>
    <row r="5" s="2" customFormat="1" ht="18" customHeight="1" spans="1:10">
      <c r="A5" s="8" t="s">
        <v>10</v>
      </c>
      <c r="B5" s="9"/>
      <c r="C5" s="12">
        <v>3937916.95</v>
      </c>
      <c r="D5" s="12"/>
      <c r="E5" s="12"/>
      <c r="F5" s="5" t="s">
        <v>11</v>
      </c>
      <c r="G5" s="7"/>
      <c r="H5" s="10">
        <f>7000+2600+3300+5782+370+700+200</f>
        <v>19952</v>
      </c>
      <c r="I5" s="10">
        <v>7</v>
      </c>
      <c r="J5" s="10">
        <f>H5</f>
        <v>19952</v>
      </c>
    </row>
    <row r="6" s="2" customFormat="1" ht="18" customHeight="1" spans="1:10">
      <c r="A6" s="5" t="s">
        <v>12</v>
      </c>
      <c r="B6" s="7"/>
      <c r="C6" s="10"/>
      <c r="D6" s="10"/>
      <c r="E6" s="10"/>
      <c r="F6" s="5" t="s">
        <v>13</v>
      </c>
      <c r="G6" s="7"/>
      <c r="H6" s="10"/>
      <c r="I6" s="10"/>
      <c r="J6" s="10"/>
    </row>
    <row r="7" s="2" customFormat="1" ht="18" customHeight="1" spans="1:10">
      <c r="A7" s="8" t="s">
        <v>14</v>
      </c>
      <c r="B7" s="9"/>
      <c r="C7" s="10"/>
      <c r="D7" s="10"/>
      <c r="E7" s="10"/>
      <c r="F7" s="5" t="s">
        <v>15</v>
      </c>
      <c r="G7" s="7"/>
      <c r="H7" s="10"/>
      <c r="I7" s="10"/>
      <c r="J7" s="10"/>
    </row>
    <row r="8" s="2" customFormat="1" ht="18" customHeight="1" spans="1:10">
      <c r="A8" s="8" t="s">
        <v>16</v>
      </c>
      <c r="B8" s="9"/>
      <c r="C8" s="10">
        <f>568500+50000+100000+43200+43200</f>
        <v>804900</v>
      </c>
      <c r="D8" s="10">
        <v>5</v>
      </c>
      <c r="E8" s="10">
        <f t="shared" ref="E8:E10" si="0">C8</f>
        <v>804900</v>
      </c>
      <c r="F8" s="5" t="s">
        <v>17</v>
      </c>
      <c r="G8" s="7"/>
      <c r="H8" s="10"/>
      <c r="I8" s="10"/>
      <c r="J8" s="10"/>
    </row>
    <row r="9" s="2" customFormat="1" ht="18" customHeight="1" spans="1:10">
      <c r="A9" s="5" t="s">
        <v>18</v>
      </c>
      <c r="B9" s="7"/>
      <c r="C9" s="10">
        <v>10000</v>
      </c>
      <c r="D9" s="10">
        <v>1</v>
      </c>
      <c r="E9" s="10">
        <f t="shared" si="0"/>
        <v>10000</v>
      </c>
      <c r="F9" s="5" t="s">
        <v>19</v>
      </c>
      <c r="G9" s="7"/>
      <c r="H9" s="10"/>
      <c r="I9" s="10"/>
      <c r="J9" s="10"/>
    </row>
    <row r="10" s="2" customFormat="1" ht="18" customHeight="1" spans="1:10">
      <c r="A10" s="5" t="s">
        <v>20</v>
      </c>
      <c r="B10" s="7"/>
      <c r="C10" s="10">
        <v>70929</v>
      </c>
      <c r="D10" s="10">
        <v>1</v>
      </c>
      <c r="E10" s="10">
        <f t="shared" si="0"/>
        <v>70929</v>
      </c>
      <c r="F10" s="5" t="s">
        <v>21</v>
      </c>
      <c r="G10" s="7"/>
      <c r="H10" s="10">
        <f>91+151.19</f>
        <v>242.19</v>
      </c>
      <c r="I10" s="10">
        <v>2</v>
      </c>
      <c r="J10" s="10">
        <f t="shared" ref="J10:J12" si="1">H10</f>
        <v>242.19</v>
      </c>
    </row>
    <row r="11" s="2" customFormat="1" ht="18" customHeight="1" spans="1:10">
      <c r="A11" s="5" t="s">
        <v>22</v>
      </c>
      <c r="B11" s="7"/>
      <c r="C11" s="10"/>
      <c r="D11" s="10"/>
      <c r="E11" s="10"/>
      <c r="F11" s="5" t="s">
        <v>23</v>
      </c>
      <c r="G11" s="7"/>
      <c r="H11" s="10">
        <v>13850</v>
      </c>
      <c r="I11" s="10">
        <v>3</v>
      </c>
      <c r="J11" s="10">
        <f t="shared" si="1"/>
        <v>13850</v>
      </c>
    </row>
    <row r="12" s="2" customFormat="1" ht="18" customHeight="1" spans="1:10">
      <c r="A12" s="5" t="s">
        <v>24</v>
      </c>
      <c r="B12" s="7"/>
      <c r="C12" s="10">
        <v>18000</v>
      </c>
      <c r="D12" s="10">
        <v>1</v>
      </c>
      <c r="E12" s="10">
        <f t="shared" ref="E12:E17" si="2">C12</f>
        <v>18000</v>
      </c>
      <c r="F12" s="10" t="s">
        <v>25</v>
      </c>
      <c r="G12" s="10"/>
      <c r="H12" s="10">
        <f>20443.95+13928.36+77664+41104+6559.03</f>
        <v>159699.34</v>
      </c>
      <c r="I12" s="10">
        <v>5</v>
      </c>
      <c r="J12" s="10">
        <f t="shared" si="1"/>
        <v>159699.34</v>
      </c>
    </row>
    <row r="13" s="2" customFormat="1" ht="18" customHeight="1" spans="1:10">
      <c r="A13" s="5" t="s">
        <v>26</v>
      </c>
      <c r="B13" s="7"/>
      <c r="C13" s="10"/>
      <c r="D13" s="10"/>
      <c r="E13" s="10"/>
      <c r="F13" s="5" t="s">
        <v>27</v>
      </c>
      <c r="G13" s="7"/>
      <c r="H13" s="10"/>
      <c r="I13" s="10"/>
      <c r="J13" s="10"/>
    </row>
    <row r="14" s="2" customFormat="1" ht="18" customHeight="1" spans="1:10">
      <c r="A14" s="5" t="s">
        <v>28</v>
      </c>
      <c r="B14" s="7"/>
      <c r="C14" s="10">
        <f>5000</f>
        <v>5000</v>
      </c>
      <c r="D14" s="10">
        <v>1</v>
      </c>
      <c r="E14" s="10">
        <f t="shared" si="2"/>
        <v>5000</v>
      </c>
      <c r="F14" s="5" t="s">
        <v>29</v>
      </c>
      <c r="G14" s="7"/>
      <c r="H14" s="10">
        <v>156410</v>
      </c>
      <c r="I14" s="10">
        <v>1</v>
      </c>
      <c r="J14" s="10">
        <f t="shared" ref="J14:J18" si="3">H14</f>
        <v>156410</v>
      </c>
    </row>
    <row r="15" s="2" customFormat="1" ht="18" customHeight="1" spans="1:10">
      <c r="A15" s="5" t="s">
        <v>30</v>
      </c>
      <c r="B15" s="7"/>
      <c r="C15" s="10"/>
      <c r="D15" s="10"/>
      <c r="E15" s="10"/>
      <c r="F15" s="5" t="s">
        <v>31</v>
      </c>
      <c r="G15" s="7"/>
      <c r="H15" s="10"/>
      <c r="I15" s="10"/>
      <c r="J15" s="10"/>
    </row>
    <row r="16" s="2" customFormat="1" ht="18" customHeight="1" spans="1:10">
      <c r="A16" s="5" t="s">
        <v>32</v>
      </c>
      <c r="B16" s="7"/>
      <c r="C16" s="10"/>
      <c r="D16" s="10"/>
      <c r="E16" s="10"/>
      <c r="F16" s="5" t="s">
        <v>33</v>
      </c>
      <c r="G16" s="13"/>
      <c r="H16" s="10">
        <v>1800</v>
      </c>
      <c r="I16" s="10">
        <v>1</v>
      </c>
      <c r="J16" s="10">
        <f t="shared" si="3"/>
        <v>1800</v>
      </c>
    </row>
    <row r="17" s="2" customFormat="1" ht="18" customHeight="1" spans="1:10">
      <c r="A17" s="5" t="s">
        <v>34</v>
      </c>
      <c r="B17" s="7"/>
      <c r="C17" s="10">
        <v>325</v>
      </c>
      <c r="D17" s="10">
        <v>1</v>
      </c>
      <c r="E17" s="10">
        <f t="shared" si="2"/>
        <v>325</v>
      </c>
      <c r="F17" s="10" t="s">
        <v>35</v>
      </c>
      <c r="G17" s="10"/>
      <c r="H17" s="10">
        <v>7920</v>
      </c>
      <c r="I17" s="10">
        <v>1</v>
      </c>
      <c r="J17" s="10">
        <f t="shared" si="3"/>
        <v>7920</v>
      </c>
    </row>
    <row r="18" s="2" customFormat="1" ht="18" customHeight="1" spans="1:10">
      <c r="A18" s="8" t="s">
        <v>36</v>
      </c>
      <c r="B18" s="9"/>
      <c r="C18" s="10"/>
      <c r="D18" s="10"/>
      <c r="E18" s="10"/>
      <c r="F18" s="10" t="s">
        <v>37</v>
      </c>
      <c r="G18" s="10"/>
      <c r="H18" s="10">
        <f>1386+920</f>
        <v>2306</v>
      </c>
      <c r="I18" s="10">
        <v>1</v>
      </c>
      <c r="J18" s="10">
        <f t="shared" si="3"/>
        <v>2306</v>
      </c>
    </row>
    <row r="19" s="2" customFormat="1" ht="18" customHeight="1" spans="1:10">
      <c r="A19" s="8" t="s">
        <v>38</v>
      </c>
      <c r="B19" s="9"/>
      <c r="C19" s="10"/>
      <c r="D19" s="10"/>
      <c r="E19" s="10"/>
      <c r="F19" s="10" t="s">
        <v>39</v>
      </c>
      <c r="G19" s="10"/>
      <c r="H19" s="10"/>
      <c r="I19" s="10"/>
      <c r="J19" s="10"/>
    </row>
    <row r="20" s="2" customFormat="1" ht="24.75" customHeight="1" spans="1:10">
      <c r="A20" s="8" t="s">
        <v>40</v>
      </c>
      <c r="B20" s="9"/>
      <c r="C20" s="10"/>
      <c r="D20" s="10"/>
      <c r="E20" s="10"/>
      <c r="F20" s="10" t="s">
        <v>41</v>
      </c>
      <c r="G20" s="10"/>
      <c r="H20" s="10"/>
      <c r="I20" s="10"/>
      <c r="J20" s="10"/>
    </row>
    <row r="21" s="2" customFormat="1" ht="18" customHeight="1" spans="1:10">
      <c r="A21" s="14" t="s">
        <v>42</v>
      </c>
      <c r="B21" s="15"/>
      <c r="C21" s="10"/>
      <c r="D21" s="10"/>
      <c r="E21" s="10"/>
      <c r="F21" s="16" t="s">
        <v>43</v>
      </c>
      <c r="G21" s="10" t="s">
        <v>44</v>
      </c>
      <c r="H21" s="10">
        <f>800+500+2900+3700+400</f>
        <v>8300</v>
      </c>
      <c r="I21" s="10">
        <v>4</v>
      </c>
      <c r="J21" s="10">
        <f t="shared" ref="J21:J24" si="4">H21</f>
        <v>8300</v>
      </c>
    </row>
    <row r="22" s="2" customFormat="1" ht="18" customHeight="1" spans="1:10">
      <c r="A22" s="14" t="s">
        <v>45</v>
      </c>
      <c r="B22" s="15"/>
      <c r="C22" s="10">
        <v>100000</v>
      </c>
      <c r="D22" s="10">
        <v>1</v>
      </c>
      <c r="E22" s="10">
        <f t="shared" ref="E22:E24" si="5">C22</f>
        <v>100000</v>
      </c>
      <c r="F22" s="17"/>
      <c r="G22" s="10" t="s">
        <v>46</v>
      </c>
      <c r="H22" s="10">
        <f>49780+14370+14840+388629+319215+426121-78082</f>
        <v>1134873</v>
      </c>
      <c r="I22" s="10">
        <v>3</v>
      </c>
      <c r="J22" s="10">
        <f t="shared" si="4"/>
        <v>1134873</v>
      </c>
    </row>
    <row r="23" s="2" customFormat="1" ht="18" customHeight="1" spans="1:10">
      <c r="A23" s="14" t="s">
        <v>47</v>
      </c>
      <c r="B23" s="15"/>
      <c r="C23" s="10">
        <f>74900+32400</f>
        <v>107300</v>
      </c>
      <c r="D23" s="10">
        <v>2</v>
      </c>
      <c r="E23" s="10">
        <f t="shared" si="5"/>
        <v>107300</v>
      </c>
      <c r="F23" s="17"/>
      <c r="G23" s="10" t="s">
        <v>48</v>
      </c>
      <c r="H23" s="10">
        <f>37200+29100+33400</f>
        <v>99700</v>
      </c>
      <c r="I23" s="10">
        <v>4</v>
      </c>
      <c r="J23" s="10">
        <f t="shared" si="4"/>
        <v>99700</v>
      </c>
    </row>
    <row r="24" s="2" customFormat="1" ht="18" customHeight="1" spans="1:10">
      <c r="A24" s="14" t="s">
        <v>49</v>
      </c>
      <c r="B24" s="15"/>
      <c r="C24" s="10">
        <v>10000</v>
      </c>
      <c r="D24" s="10">
        <v>1</v>
      </c>
      <c r="E24" s="10">
        <f t="shared" si="5"/>
        <v>10000</v>
      </c>
      <c r="F24" s="17"/>
      <c r="G24" s="10" t="s">
        <v>50</v>
      </c>
      <c r="H24" s="10">
        <v>2860</v>
      </c>
      <c r="I24" s="10">
        <v>1</v>
      </c>
      <c r="J24" s="10">
        <f t="shared" si="4"/>
        <v>2860</v>
      </c>
    </row>
    <row r="25" s="2" customFormat="1" ht="18" customHeight="1" spans="1:10">
      <c r="A25" s="5" t="s">
        <v>51</v>
      </c>
      <c r="B25" s="7"/>
      <c r="C25" s="10"/>
      <c r="D25" s="10"/>
      <c r="E25" s="10"/>
      <c r="F25" s="17"/>
      <c r="G25" s="10" t="s">
        <v>52</v>
      </c>
      <c r="H25" s="10"/>
      <c r="I25" s="10"/>
      <c r="J25" s="10"/>
    </row>
    <row r="26" s="2" customFormat="1" ht="18" customHeight="1" spans="1:10">
      <c r="A26" s="14" t="s">
        <v>53</v>
      </c>
      <c r="B26" s="15"/>
      <c r="C26" s="10"/>
      <c r="D26" s="10"/>
      <c r="E26" s="10"/>
      <c r="F26" s="17"/>
      <c r="G26" s="10" t="s">
        <v>54</v>
      </c>
      <c r="H26" s="10"/>
      <c r="I26" s="10"/>
      <c r="J26" s="10"/>
    </row>
    <row r="27" s="2" customFormat="1" ht="18" customHeight="1" spans="1:10">
      <c r="A27" s="8" t="s">
        <v>55</v>
      </c>
      <c r="B27" s="9"/>
      <c r="C27" s="10"/>
      <c r="D27" s="10"/>
      <c r="E27" s="10"/>
      <c r="F27" s="17"/>
      <c r="G27" s="10" t="s">
        <v>56</v>
      </c>
      <c r="H27" s="10">
        <v>18000</v>
      </c>
      <c r="I27" s="10">
        <v>1</v>
      </c>
      <c r="J27" s="10">
        <f t="shared" ref="J27:J30" si="6">H27</f>
        <v>18000</v>
      </c>
    </row>
    <row r="28" s="2" customFormat="1" ht="18" customHeight="1" spans="1:10">
      <c r="A28" s="5" t="s">
        <v>57</v>
      </c>
      <c r="B28" s="7"/>
      <c r="C28" s="10">
        <v>517254</v>
      </c>
      <c r="D28" s="10">
        <v>1</v>
      </c>
      <c r="E28" s="10">
        <f t="shared" ref="E28:E30" si="7">C28</f>
        <v>517254</v>
      </c>
      <c r="F28" s="17"/>
      <c r="G28" s="10" t="s">
        <v>58</v>
      </c>
      <c r="H28" s="10">
        <v>2420</v>
      </c>
      <c r="I28" s="10">
        <v>1</v>
      </c>
      <c r="J28" s="10">
        <f t="shared" si="6"/>
        <v>2420</v>
      </c>
    </row>
    <row r="29" s="2" customFormat="1" ht="18" customHeight="1" spans="1:10">
      <c r="A29" s="8" t="s">
        <v>59</v>
      </c>
      <c r="B29" s="9"/>
      <c r="C29" s="10">
        <v>20000</v>
      </c>
      <c r="D29" s="10">
        <v>1</v>
      </c>
      <c r="E29" s="10">
        <f t="shared" si="7"/>
        <v>20000</v>
      </c>
      <c r="F29" s="17"/>
      <c r="G29" s="10" t="s">
        <v>60</v>
      </c>
      <c r="H29" s="10">
        <f>3200+3000*2</f>
        <v>9200</v>
      </c>
      <c r="I29" s="10">
        <v>3</v>
      </c>
      <c r="J29" s="10">
        <f t="shared" si="6"/>
        <v>9200</v>
      </c>
    </row>
    <row r="30" s="2" customFormat="1" ht="18" customHeight="1" spans="1:10">
      <c r="A30" s="14" t="s">
        <v>58</v>
      </c>
      <c r="B30" s="15"/>
      <c r="C30" s="10">
        <f>10000</f>
        <v>10000</v>
      </c>
      <c r="D30" s="10">
        <v>1</v>
      </c>
      <c r="E30" s="10">
        <f t="shared" si="7"/>
        <v>10000</v>
      </c>
      <c r="F30" s="11" t="s">
        <v>61</v>
      </c>
      <c r="G30" s="10" t="s">
        <v>62</v>
      </c>
      <c r="H30" s="10">
        <f>5600+10000+3500+1185</f>
        <v>20285</v>
      </c>
      <c r="I30" s="10">
        <v>5</v>
      </c>
      <c r="J30" s="10">
        <f t="shared" si="6"/>
        <v>20285</v>
      </c>
    </row>
    <row r="31" s="2" customFormat="1" ht="18" customHeight="1" spans="1:10">
      <c r="A31" s="14" t="s">
        <v>63</v>
      </c>
      <c r="B31" s="15"/>
      <c r="C31" s="10"/>
      <c r="D31" s="10"/>
      <c r="E31" s="10"/>
      <c r="F31" s="11"/>
      <c r="G31" s="18" t="s">
        <v>64</v>
      </c>
      <c r="H31" s="10"/>
      <c r="I31" s="10"/>
      <c r="J31" s="10"/>
    </row>
    <row r="32" s="2" customFormat="1" ht="18" customHeight="1" spans="1:10">
      <c r="A32" s="14"/>
      <c r="B32" s="15"/>
      <c r="C32" s="10"/>
      <c r="D32" s="10"/>
      <c r="E32" s="10"/>
      <c r="F32" s="11"/>
      <c r="G32" s="10" t="s">
        <v>65</v>
      </c>
      <c r="H32" s="10"/>
      <c r="I32" s="10"/>
      <c r="J32" s="10"/>
    </row>
    <row r="33" s="2" customFormat="1" ht="18" customHeight="1" spans="1:10">
      <c r="A33" s="14"/>
      <c r="B33" s="15"/>
      <c r="C33" s="10"/>
      <c r="D33" s="10"/>
      <c r="E33" s="10"/>
      <c r="F33" s="11"/>
      <c r="G33" s="10" t="s">
        <v>66</v>
      </c>
      <c r="H33" s="10"/>
      <c r="I33" s="10"/>
      <c r="J33" s="10"/>
    </row>
    <row r="34" s="2" customFormat="1" ht="18" customHeight="1" spans="1:10">
      <c r="A34" s="14"/>
      <c r="B34" s="15"/>
      <c r="C34" s="10"/>
      <c r="D34" s="10"/>
      <c r="E34" s="10"/>
      <c r="F34" s="11"/>
      <c r="G34" s="10" t="s">
        <v>67</v>
      </c>
      <c r="H34" s="10"/>
      <c r="I34" s="10"/>
      <c r="J34" s="10"/>
    </row>
    <row r="35" s="2" customFormat="1" ht="18" customHeight="1" spans="1:10">
      <c r="A35" s="14"/>
      <c r="B35" s="15"/>
      <c r="C35" s="10"/>
      <c r="D35" s="10"/>
      <c r="E35" s="10"/>
      <c r="F35" s="19" t="s">
        <v>68</v>
      </c>
      <c r="G35" s="20"/>
      <c r="H35" s="10"/>
      <c r="I35" s="10"/>
      <c r="J35" s="10"/>
    </row>
    <row r="36" s="2" customFormat="1" ht="18" customHeight="1" spans="1:10">
      <c r="A36" s="5" t="s">
        <v>69</v>
      </c>
      <c r="B36" s="7"/>
      <c r="C36" s="10">
        <f>SUM(C6:C35)</f>
        <v>1673708</v>
      </c>
      <c r="D36" s="10">
        <f>SUM(D6:D34)</f>
        <v>17</v>
      </c>
      <c r="E36" s="10">
        <f>SUM(E6:E34)</f>
        <v>1673708</v>
      </c>
      <c r="F36" s="5" t="s">
        <v>70</v>
      </c>
      <c r="G36" s="7"/>
      <c r="H36" s="10">
        <f>SUM(H5:H35)</f>
        <v>1657817.53</v>
      </c>
      <c r="I36" s="10">
        <f>SUM(I5:I34)</f>
        <v>43</v>
      </c>
      <c r="J36" s="10">
        <f>SUM(J5:J35)</f>
        <v>1657817.53</v>
      </c>
    </row>
    <row r="37" s="2" customFormat="1" ht="18" customHeight="1" spans="1:10">
      <c r="A37" s="8" t="s">
        <v>71</v>
      </c>
      <c r="B37" s="9"/>
      <c r="C37" s="5">
        <f>C5+C36</f>
        <v>5611624.95</v>
      </c>
      <c r="D37" s="6"/>
      <c r="E37" s="7"/>
      <c r="F37" s="10" t="s">
        <v>72</v>
      </c>
      <c r="G37" s="10"/>
      <c r="H37" s="5">
        <f>C37-H36</f>
        <v>3953807.42</v>
      </c>
      <c r="I37" s="6"/>
      <c r="J37" s="7"/>
    </row>
    <row r="38" s="2" customFormat="1" ht="18" customHeight="1"/>
    <row r="39" s="2" customFormat="1" ht="18" customHeight="1" spans="7:8">
      <c r="G39" s="2" t="s">
        <v>73</v>
      </c>
      <c r="H39" s="2">
        <v>78082</v>
      </c>
    </row>
    <row r="40" s="2" customFormat="1" ht="18" customHeight="1"/>
    <row r="41" s="2" customFormat="1" ht="18" customHeight="1"/>
    <row r="42" s="2" customFormat="1" ht="18" customHeight="1"/>
    <row r="43" s="2" customFormat="1" ht="18" customHeight="1"/>
    <row r="44" s="2" customFormat="1" ht="18" customHeight="1"/>
    <row r="45" s="2" customFormat="1" ht="18" customHeight="1"/>
    <row r="46" s="2" customFormat="1" ht="18" customHeight="1"/>
    <row r="47" s="2" customFormat="1" ht="18" customHeight="1"/>
    <row r="48" s="2" customFormat="1" ht="18" customHeight="1"/>
    <row r="49" s="2" customFormat="1" ht="18" customHeight="1"/>
    <row r="50" s="2" customFormat="1" ht="18" customHeight="1"/>
    <row r="51" s="2" customFormat="1" ht="18" customHeight="1"/>
    <row r="52" s="2" customFormat="1" ht="18" customHeight="1"/>
    <row r="53" s="2" customFormat="1" ht="18" customHeight="1"/>
    <row r="54" s="2" customFormat="1" ht="18" customHeight="1"/>
    <row r="55" s="2" customFormat="1" ht="18" customHeight="1"/>
    <row r="56" s="2" customFormat="1" ht="18" customHeight="1"/>
    <row r="57" s="2" customFormat="1" ht="18" customHeight="1"/>
    <row r="58" s="2" customFormat="1" ht="18" customHeight="1"/>
    <row r="59" s="1" customFormat="1" ht="18" customHeight="1"/>
    <row r="60" s="1" customFormat="1" ht="18" customHeight="1"/>
    <row r="61" s="1" customFormat="1" ht="18" customHeight="1"/>
    <row r="62" s="1" customFormat="1" ht="18" customHeight="1"/>
  </sheetData>
  <mergeCells count="58">
    <mergeCell ref="A1:J1"/>
    <mergeCell ref="A2:J2"/>
    <mergeCell ref="A3:E3"/>
    <mergeCell ref="F3:J3"/>
    <mergeCell ref="A4:B4"/>
    <mergeCell ref="F4:G4"/>
    <mergeCell ref="A5:B5"/>
    <mergeCell ref="F5:G5"/>
    <mergeCell ref="A6:B6"/>
    <mergeCell ref="F6:G6"/>
    <mergeCell ref="A7:B7"/>
    <mergeCell ref="F7:G7"/>
    <mergeCell ref="A8:B8"/>
    <mergeCell ref="F8:G8"/>
    <mergeCell ref="A9:B9"/>
    <mergeCell ref="F9:G9"/>
    <mergeCell ref="A10:B10"/>
    <mergeCell ref="F10:G10"/>
    <mergeCell ref="A11:B11"/>
    <mergeCell ref="F11:G11"/>
    <mergeCell ref="A12:B12"/>
    <mergeCell ref="F12:G12"/>
    <mergeCell ref="A13:B13"/>
    <mergeCell ref="F13:G13"/>
    <mergeCell ref="A14:B14"/>
    <mergeCell ref="F14:G14"/>
    <mergeCell ref="A15:B15"/>
    <mergeCell ref="F15:G15"/>
    <mergeCell ref="A16:B16"/>
    <mergeCell ref="F16:G16"/>
    <mergeCell ref="A17:B17"/>
    <mergeCell ref="F17:G17"/>
    <mergeCell ref="A18:B18"/>
    <mergeCell ref="F18:G18"/>
    <mergeCell ref="A19:B19"/>
    <mergeCell ref="F19:G19"/>
    <mergeCell ref="A20:B20"/>
    <mergeCell ref="F20:G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F35:G35"/>
    <mergeCell ref="A36:B36"/>
    <mergeCell ref="F36:G36"/>
    <mergeCell ref="A37:B37"/>
    <mergeCell ref="C37:E37"/>
    <mergeCell ref="F37:G37"/>
    <mergeCell ref="H37:J37"/>
    <mergeCell ref="F21:F29"/>
    <mergeCell ref="F30:F34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阳光</cp:lastModifiedBy>
  <dcterms:created xsi:type="dcterms:W3CDTF">2023-05-22T02:13:00Z</dcterms:created>
  <dcterms:modified xsi:type="dcterms:W3CDTF">2023-05-22T03:02:16Z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A8AEFF85EB744252BCC7A306943AD8EA_11</vt:lpwstr>
  </property>
  <property fmtid="{D5CDD505-2E9C-101B-9397-08002B2CF9AE}" pid="3" name="KSOProductBuildVer">
    <vt:lpwstr>2052-11.1.0.14309</vt:lpwstr>
  </property>
</Properties>
</file>